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<sst xmlns="http://schemas.openxmlformats.org/spreadsheetml/2006/main" count="16" uniqueCount="15">
  <si>
    <t>Indexing Other Numbers</t>
  </si>
  <si>
    <t>Mandrel gear</t>
  </si>
  <si>
    <t>Driven gear</t>
  </si>
  <si>
    <t>Driving gear</t>
  </si>
  <si>
    <t>Index gear</t>
  </si>
  <si>
    <t>Divisions available</t>
  </si>
  <si>
    <t>Divisions required</t>
  </si>
  <si>
    <t>Teeth per division</t>
  </si>
  <si>
    <t>Step number</t>
  </si>
  <si>
    <t>Required teeth</t>
  </si>
  <si>
    <t>Whole teeth</t>
  </si>
  <si>
    <t>Incremental teeth</t>
  </si>
  <si>
    <t>Error for this Division, %</t>
  </si>
  <si>
    <t>Cumulative division error, %</t>
  </si>
  <si>
    <t>Circumferential error, ppm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</si>
</sst>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"/>
  <sheetViews>
    <sheetView windowProtection="false" showFormulas="false" showGridLines="true" showRowColHeaders="true" showZeros="true" rightToLeft="false" tabSelected="true" showOutlineSymbols="true" defaultGridColor="true" view="normal" topLeftCell="A32" colorId="64" zoomScale="100" zoomScaleNormal="100" zoomScalePageLayoutView="100" workbookViewId="0">
      <selection pane="topLeft" activeCell="A1" activeCellId="0" sqref="A1:G65"/>
    </sheetView>
  </sheetViews>
  <sheetFormatPr defaultRowHeight="12.8"/>
  <cols>
    <col collapsed="false" hidden="false" max="1" min="1" style="0" width="17.0918367346939"/>
    <col collapsed="false" hidden="false" max="2" min="2" style="0" width="8.33163265306122"/>
    <col collapsed="false" hidden="false" max="3" min="3" style="0" width="6.80612244897959"/>
    <col collapsed="false" hidden="false" max="4" min="4" style="0" width="10.1428571428571"/>
    <col collapsed="false" hidden="false" max="5" min="5" style="1" width="10.6938775510204"/>
    <col collapsed="false" hidden="false" max="6" min="6" style="1" width="15.1377551020408"/>
    <col collapsed="false" hidden="false" max="7" min="7" style="2" width="15.280612244898"/>
    <col collapsed="false" hidden="false" max="1025" min="8" style="0" width="11.5204081632653"/>
  </cols>
  <sheetData>
    <row r="1" customFormat="false" ht="12.8" hidden="false" customHeight="false" outlineLevel="0" collapsed="false">
      <c r="A1" s="3" t="s">
        <v>0</v>
      </c>
    </row>
    <row r="3" customFormat="false" ht="12.8" hidden="false" customHeight="false" outlineLevel="0" collapsed="false">
      <c r="A3" s="0" t="s">
        <v>1</v>
      </c>
      <c r="B3" s="0" t="n">
        <v>96</v>
      </c>
    </row>
    <row r="4" customFormat="false" ht="12.8" hidden="false" customHeight="false" outlineLevel="0" collapsed="false">
      <c r="A4" s="0" t="s">
        <v>2</v>
      </c>
      <c r="B4" s="0" t="n">
        <v>24</v>
      </c>
    </row>
    <row r="5" customFormat="false" ht="12.8" hidden="false" customHeight="false" outlineLevel="0" collapsed="false">
      <c r="A5" s="0" t="s">
        <v>3</v>
      </c>
      <c r="B5" s="0" t="n">
        <v>90</v>
      </c>
    </row>
    <row r="6" customFormat="false" ht="12.8" hidden="false" customHeight="false" outlineLevel="0" collapsed="false">
      <c r="A6" s="0" t="s">
        <v>2</v>
      </c>
      <c r="B6" s="0" t="n">
        <v>24</v>
      </c>
    </row>
    <row r="7" customFormat="false" ht="12.8" hidden="false" customHeight="false" outlineLevel="0" collapsed="false">
      <c r="A7" s="0" t="s">
        <v>4</v>
      </c>
      <c r="B7" s="0" t="n">
        <v>84</v>
      </c>
    </row>
    <row r="9" customFormat="false" ht="12.8" hidden="false" customHeight="false" outlineLevel="0" collapsed="false">
      <c r="A9" s="0" t="s">
        <v>5</v>
      </c>
      <c r="B9" s="0" t="n">
        <f aca="false">(B3*B5*B7)/(B4*B6)</f>
        <v>1260</v>
      </c>
    </row>
    <row r="10" customFormat="false" ht="12.8" hidden="false" customHeight="false" outlineLevel="0" collapsed="false">
      <c r="A10" s="0" t="s">
        <v>6</v>
      </c>
      <c r="B10" s="4" t="n">
        <v>51</v>
      </c>
    </row>
    <row r="11" customFormat="false" ht="12.8" hidden="false" customHeight="false" outlineLevel="0" collapsed="false">
      <c r="A11" s="0" t="s">
        <v>7</v>
      </c>
      <c r="B11" s="0" t="n">
        <f aca="false">B9/B10</f>
        <v>24.7058823529412</v>
      </c>
    </row>
    <row r="14" customFormat="false" ht="23.85" hidden="false" customHeight="false" outlineLevel="0" collapsed="false">
      <c r="A14" s="5" t="s">
        <v>8</v>
      </c>
      <c r="B14" s="5" t="s">
        <v>9</v>
      </c>
      <c r="C14" s="5" t="s">
        <v>10</v>
      </c>
      <c r="D14" s="5" t="s">
        <v>11</v>
      </c>
      <c r="E14" s="6" t="s">
        <v>12</v>
      </c>
      <c r="F14" s="6" t="s">
        <v>13</v>
      </c>
      <c r="G14" s="7" t="s">
        <v>14</v>
      </c>
    </row>
    <row r="15" customFormat="false" ht="12.8" hidden="false" customHeight="false" outlineLevel="0" collapsed="false">
      <c r="A15" s="8" t="n">
        <v>1</v>
      </c>
      <c r="B15" s="8" t="n">
        <f aca="false">$B$9/$B$10*A15</f>
        <v>24.7058823529412</v>
      </c>
      <c r="C15" s="8" t="n">
        <f aca="false">ROUND(B15,0)</f>
        <v>25</v>
      </c>
      <c r="D15" s="8" t="n">
        <f aca="false">C15</f>
        <v>25</v>
      </c>
      <c r="E15" s="9" t="n">
        <f aca="false">100*(D15-$B$11)/B15</f>
        <v>1.19047619047619</v>
      </c>
      <c r="F15" s="9" t="n">
        <f aca="false">100*(C15-B15)/B15</f>
        <v>1.19047619047619</v>
      </c>
      <c r="G15" s="10" t="n">
        <f aca="false">10^6*(C15-B15)/$B$9</f>
        <v>233.426704014939</v>
      </c>
    </row>
    <row r="16" customFormat="false" ht="12.8" hidden="false" customHeight="false" outlineLevel="0" collapsed="false">
      <c r="A16" s="8" t="n">
        <v>2</v>
      </c>
      <c r="B16" s="8" t="n">
        <f aca="false">$B$9/$B$10*A16</f>
        <v>49.4117647058824</v>
      </c>
      <c r="C16" s="8" t="n">
        <f aca="false">ROUND(B16,0)</f>
        <v>49</v>
      </c>
      <c r="D16" s="8" t="n">
        <f aca="false">C16-C15</f>
        <v>24</v>
      </c>
      <c r="E16" s="9" t="n">
        <f aca="false">100*(D16-$B$11)/(B16-B15)</f>
        <v>-2.85714285714286</v>
      </c>
      <c r="F16" s="9" t="n">
        <f aca="false">100*(C16-B16)/B16</f>
        <v>-0.833333333333338</v>
      </c>
      <c r="G16" s="10" t="n">
        <f aca="false">10^6*(C16-B16)/$B$9</f>
        <v>-326.797385620917</v>
      </c>
    </row>
    <row r="17" customFormat="false" ht="12.8" hidden="false" customHeight="false" outlineLevel="0" collapsed="false">
      <c r="A17" s="8" t="n">
        <v>3</v>
      </c>
      <c r="B17" s="8" t="n">
        <f aca="false">$B$9/$B$10*A17</f>
        <v>74.1176470588235</v>
      </c>
      <c r="C17" s="8" t="n">
        <f aca="false">ROUND(B17,0)</f>
        <v>74</v>
      </c>
      <c r="D17" s="8" t="n">
        <f aca="false">C17-C16</f>
        <v>25</v>
      </c>
      <c r="E17" s="9" t="n">
        <f aca="false">100*(D17-$B$11)/(B17-B16)</f>
        <v>1.19047619047619</v>
      </c>
      <c r="F17" s="9" t="n">
        <f aca="false">100*(C17-B17)/B17</f>
        <v>-0.158730158730168</v>
      </c>
      <c r="G17" s="10" t="n">
        <f aca="false">10^6*(C17-B17)/$B$9</f>
        <v>-93.370681605981</v>
      </c>
    </row>
    <row r="18" customFormat="false" ht="12.8" hidden="false" customHeight="false" outlineLevel="0" collapsed="false">
      <c r="A18" s="8" t="n">
        <v>4</v>
      </c>
      <c r="B18" s="8" t="n">
        <f aca="false">$B$9/$B$10*A18</f>
        <v>98.8235294117647</v>
      </c>
      <c r="C18" s="8" t="n">
        <f aca="false">ROUND(B18,0)</f>
        <v>99</v>
      </c>
      <c r="D18" s="8" t="n">
        <f aca="false">C18-C17</f>
        <v>25</v>
      </c>
      <c r="E18" s="9" t="n">
        <f aca="false">100*(D18-$B$11)/(B18-B17)</f>
        <v>1.19047619047619</v>
      </c>
      <c r="F18" s="9" t="n">
        <f aca="false">100*(C18-B18)/B18</f>
        <v>0.178571428571424</v>
      </c>
      <c r="G18" s="10" t="n">
        <f aca="false">10^6*(C18-B18)/$B$9</f>
        <v>140.05602240896</v>
      </c>
    </row>
    <row r="19" customFormat="false" ht="12.8" hidden="false" customHeight="false" outlineLevel="0" collapsed="false">
      <c r="A19" s="8" t="n">
        <v>5</v>
      </c>
      <c r="B19" s="8" t="n">
        <f aca="false">$B$9/$B$10*A19</f>
        <v>123.529411764706</v>
      </c>
      <c r="C19" s="8" t="n">
        <f aca="false">ROUND(B19,0)</f>
        <v>124</v>
      </c>
      <c r="D19" s="8" t="n">
        <f aca="false">C19-C18</f>
        <v>25</v>
      </c>
      <c r="E19" s="9" t="n">
        <f aca="false">100*(D19-$B$11)/(B19-B18)</f>
        <v>1.19047619047619</v>
      </c>
      <c r="F19" s="9" t="n">
        <f aca="false">100*(C19-B19)/B19</f>
        <v>0.38095238095238</v>
      </c>
      <c r="G19" s="10" t="n">
        <f aca="false">10^6*(C19-B19)/$B$9</f>
        <v>373.482726423902</v>
      </c>
    </row>
    <row r="20" s="11" customFormat="true" ht="12.8" hidden="false" customHeight="false" outlineLevel="0" collapsed="false">
      <c r="A20" s="8" t="n">
        <v>6</v>
      </c>
      <c r="B20" s="8" t="n">
        <f aca="false">$B$9/$B$10*A20</f>
        <v>148.235294117647</v>
      </c>
      <c r="C20" s="8" t="n">
        <f aca="false">ROUND(B20,0)</f>
        <v>148</v>
      </c>
      <c r="D20" s="8" t="n">
        <f aca="false">C20-C19</f>
        <v>24</v>
      </c>
      <c r="E20" s="9" t="n">
        <f aca="false">100*(D20-$B$11)/(B20-B19)</f>
        <v>-2.85714285714286</v>
      </c>
      <c r="F20" s="9" t="n">
        <f aca="false">100*(C20-B20)/B20</f>
        <v>-0.158730158730168</v>
      </c>
      <c r="G20" s="10" t="n">
        <f aca="false">10^6*(C20-B20)/$B$9</f>
        <v>-186.741363211962</v>
      </c>
    </row>
    <row r="21" customFormat="false" ht="12.8" hidden="false" customHeight="false" outlineLevel="0" collapsed="false">
      <c r="A21" s="8" t="n">
        <v>7</v>
      </c>
      <c r="B21" s="8" t="n">
        <f aca="false">$B$9/$B$10*A21</f>
        <v>172.941176470588</v>
      </c>
      <c r="C21" s="8" t="n">
        <f aca="false">ROUND(B21,0)</f>
        <v>173</v>
      </c>
      <c r="D21" s="8" t="n">
        <f aca="false">C21-C20</f>
        <v>25</v>
      </c>
      <c r="E21" s="9" t="n">
        <f aca="false">100*(D21-$B$11)/(B21-B20)</f>
        <v>1.19047619047619</v>
      </c>
      <c r="F21" s="9" t="n">
        <f aca="false">100*(C21-B21)/B21</f>
        <v>0.0340136054421788</v>
      </c>
      <c r="G21" s="10" t="n">
        <f aca="false">10^6*(C21-B21)/$B$9</f>
        <v>46.6853408029905</v>
      </c>
    </row>
    <row r="22" customFormat="false" ht="12.8" hidden="false" customHeight="false" outlineLevel="0" collapsed="false">
      <c r="A22" s="8" t="n">
        <v>8</v>
      </c>
      <c r="B22" s="8" t="n">
        <f aca="false">$B$9/$B$10*A22</f>
        <v>197.647058823529</v>
      </c>
      <c r="C22" s="8" t="n">
        <f aca="false">ROUND(B22,0)</f>
        <v>198</v>
      </c>
      <c r="D22" s="8" t="n">
        <f aca="false">C22-C21</f>
        <v>25</v>
      </c>
      <c r="E22" s="9" t="n">
        <f aca="false">100*(D22-$B$11)/(B22-B21)</f>
        <v>1.19047619047619</v>
      </c>
      <c r="F22" s="9" t="n">
        <f aca="false">100*(C22-B22)/B22</f>
        <v>0.178571428571424</v>
      </c>
      <c r="G22" s="10" t="n">
        <f aca="false">10^6*(C22-B22)/$B$9</f>
        <v>280.112044817921</v>
      </c>
    </row>
    <row r="23" customFormat="false" ht="12.8" hidden="false" customHeight="false" outlineLevel="0" collapsed="false">
      <c r="A23" s="8" t="n">
        <v>9</v>
      </c>
      <c r="B23" s="8" t="n">
        <f aca="false">$B$9/$B$10*A23</f>
        <v>222.352941176471</v>
      </c>
      <c r="C23" s="8" t="n">
        <f aca="false">ROUND(B23,0)</f>
        <v>222</v>
      </c>
      <c r="D23" s="8" t="n">
        <f aca="false">C23-C22</f>
        <v>24</v>
      </c>
      <c r="E23" s="9" t="n">
        <f aca="false">100*(D23-$B$11)/(B23-B22)</f>
        <v>-2.85714285714286</v>
      </c>
      <c r="F23" s="9" t="n">
        <f aca="false">100*(C23-B23)/B23</f>
        <v>-0.158730158730168</v>
      </c>
      <c r="G23" s="10" t="n">
        <f aca="false">10^6*(C23-B23)/$B$9</f>
        <v>-280.112044817943</v>
      </c>
    </row>
    <row r="24" customFormat="false" ht="12.8" hidden="false" customHeight="false" outlineLevel="0" collapsed="false">
      <c r="A24" s="8" t="n">
        <v>10</v>
      </c>
      <c r="B24" s="8" t="n">
        <f aca="false">$B$9/$B$10*A24</f>
        <v>247.058823529412</v>
      </c>
      <c r="C24" s="8" t="n">
        <f aca="false">ROUND(B24,0)</f>
        <v>247</v>
      </c>
      <c r="D24" s="8" t="n">
        <f aca="false">C24-C23</f>
        <v>25</v>
      </c>
      <c r="E24" s="9" t="n">
        <f aca="false">100*(D24-$B$11)/(B24-B23)</f>
        <v>1.19047619047619</v>
      </c>
      <c r="F24" s="9" t="n">
        <f aca="false">100*(C24-B24)/B24</f>
        <v>-0.0238095238095252</v>
      </c>
      <c r="G24" s="10" t="n">
        <f aca="false">10^6*(C24-B24)/$B$9</f>
        <v>-46.6853408029905</v>
      </c>
    </row>
    <row r="25" customFormat="false" ht="12.8" hidden="false" customHeight="false" outlineLevel="0" collapsed="false">
      <c r="A25" s="8" t="n">
        <v>11</v>
      </c>
      <c r="B25" s="8" t="n">
        <f aca="false">$B$9/$B$10*A25</f>
        <v>271.764705882353</v>
      </c>
      <c r="C25" s="8" t="n">
        <f aca="false">ROUND(B25,0)</f>
        <v>272</v>
      </c>
      <c r="D25" s="8" t="n">
        <f aca="false">C25-C24</f>
        <v>25</v>
      </c>
      <c r="E25" s="9" t="n">
        <f aca="false">100*(D25-$B$11)/(B25-B24)</f>
        <v>1.19047619047619</v>
      </c>
      <c r="F25" s="9" t="n">
        <f aca="false">100*(C25-B25)/B25</f>
        <v>0.0865800865800915</v>
      </c>
      <c r="G25" s="10" t="n">
        <f aca="false">10^6*(C25-B25)/$B$9</f>
        <v>186.741363211962</v>
      </c>
    </row>
    <row r="26" customFormat="false" ht="12.8" hidden="false" customHeight="false" outlineLevel="0" collapsed="false">
      <c r="A26" s="8" t="n">
        <v>12</v>
      </c>
      <c r="B26" s="8" t="n">
        <f aca="false">$B$9/$B$10*A26</f>
        <v>296.470588235294</v>
      </c>
      <c r="C26" s="8" t="n">
        <f aca="false">ROUND(B26,0)</f>
        <v>296</v>
      </c>
      <c r="D26" s="8" t="n">
        <f aca="false">C26-C25</f>
        <v>24</v>
      </c>
      <c r="E26" s="9" t="n">
        <f aca="false">100*(D26-$B$11)/(B26-B25)</f>
        <v>-2.85714285714286</v>
      </c>
      <c r="F26" s="9" t="n">
        <f aca="false">100*(C26-B26)/B26</f>
        <v>-0.158730158730168</v>
      </c>
      <c r="G26" s="10" t="n">
        <f aca="false">10^6*(C26-B26)/$B$9</f>
        <v>-373.482726423924</v>
      </c>
    </row>
    <row r="27" customFormat="false" ht="12.8" hidden="false" customHeight="false" outlineLevel="0" collapsed="false">
      <c r="A27" s="8" t="n">
        <v>13</v>
      </c>
      <c r="B27" s="8" t="n">
        <f aca="false">$B$9/$B$10*A27</f>
        <v>321.176470588235</v>
      </c>
      <c r="C27" s="8" t="n">
        <f aca="false">ROUND(B27,0)</f>
        <v>321</v>
      </c>
      <c r="D27" s="8" t="n">
        <f aca="false">C27-C26</f>
        <v>25</v>
      </c>
      <c r="E27" s="9" t="n">
        <f aca="false">100*(D27-$B$11)/(B27-B26)</f>
        <v>1.19047619047619</v>
      </c>
      <c r="F27" s="9" t="n">
        <f aca="false">100*(C27-B27)/B27</f>
        <v>-0.0549450549450581</v>
      </c>
      <c r="G27" s="10" t="n">
        <f aca="false">10^6*(C27-B27)/$B$9</f>
        <v>-140.056022408972</v>
      </c>
    </row>
    <row r="28" customFormat="false" ht="12.8" hidden="false" customHeight="false" outlineLevel="0" collapsed="false">
      <c r="A28" s="8" t="n">
        <v>14</v>
      </c>
      <c r="B28" s="8" t="n">
        <f aca="false">$B$9/$B$10*A28</f>
        <v>345.882352941176</v>
      </c>
      <c r="C28" s="8" t="n">
        <f aca="false">ROUND(B28,0)</f>
        <v>346</v>
      </c>
      <c r="D28" s="8" t="n">
        <f aca="false">C28-C27</f>
        <v>25</v>
      </c>
      <c r="E28" s="9" t="n">
        <f aca="false">100*(D28-$B$11)/(B28-B27)</f>
        <v>1.19047619047619</v>
      </c>
      <c r="F28" s="9" t="n">
        <f aca="false">100*(C28-B28)/B28</f>
        <v>0.0340136054421788</v>
      </c>
      <c r="G28" s="10" t="n">
        <f aca="false">10^6*(C28-B28)/$B$9</f>
        <v>93.370681605981</v>
      </c>
    </row>
    <row r="29" customFormat="false" ht="12.8" hidden="false" customHeight="false" outlineLevel="0" collapsed="false">
      <c r="A29" s="8" t="n">
        <v>15</v>
      </c>
      <c r="B29" s="8" t="n">
        <f aca="false">$B$9/$B$10*A29</f>
        <v>370.588235294118</v>
      </c>
      <c r="C29" s="8" t="n">
        <f aca="false">ROUND(B29,0)</f>
        <v>371</v>
      </c>
      <c r="D29" s="8" t="n">
        <f aca="false">C29-C28</f>
        <v>25</v>
      </c>
      <c r="E29" s="9" t="n">
        <f aca="false">100*(D29-$B$11)/(B29-B28)</f>
        <v>1.19047619047618</v>
      </c>
      <c r="F29" s="9" t="n">
        <f aca="false">100*(C29-B29)/B29</f>
        <v>0.111111111111102</v>
      </c>
      <c r="G29" s="10" t="n">
        <f aca="false">10^6*(C29-B29)/$B$9</f>
        <v>326.797385620888</v>
      </c>
    </row>
    <row r="30" customFormat="false" ht="12.8" hidden="false" customHeight="false" outlineLevel="0" collapsed="false">
      <c r="A30" s="8" t="n">
        <v>16</v>
      </c>
      <c r="B30" s="8" t="n">
        <f aca="false">$B$9/$B$10*A30</f>
        <v>395.294117647059</v>
      </c>
      <c r="C30" s="8" t="n">
        <f aca="false">ROUND(B30,0)</f>
        <v>395</v>
      </c>
      <c r="D30" s="8" t="n">
        <f aca="false">C30-C29</f>
        <v>24</v>
      </c>
      <c r="E30" s="9" t="n">
        <f aca="false">100*(D30-$B$11)/(B30-B29)</f>
        <v>-2.85714285714286</v>
      </c>
      <c r="F30" s="9" t="n">
        <f aca="false">100*(C30-B30)/B30</f>
        <v>-0.0744047619047661</v>
      </c>
      <c r="G30" s="10" t="n">
        <f aca="false">10^6*(C30-B30)/$B$9</f>
        <v>-233.426704014953</v>
      </c>
    </row>
    <row r="31" customFormat="false" ht="12.8" hidden="false" customHeight="false" outlineLevel="0" collapsed="false">
      <c r="A31" s="8" t="n">
        <v>17</v>
      </c>
      <c r="B31" s="8" t="n">
        <f aca="false">$B$9/$B$10*A31</f>
        <v>420</v>
      </c>
      <c r="C31" s="8" t="n">
        <f aca="false">ROUND(B31,0)</f>
        <v>420</v>
      </c>
      <c r="D31" s="8" t="n">
        <f aca="false">C31-C30</f>
        <v>25</v>
      </c>
      <c r="E31" s="9" t="n">
        <f aca="false">100*(D31-$B$11)/(B31-B30)</f>
        <v>1.19047619047619</v>
      </c>
      <c r="F31" s="9" t="n">
        <f aca="false">100*(C31-B31)/B31</f>
        <v>0</v>
      </c>
      <c r="G31" s="10" t="n">
        <f aca="false">10^6*(C31-B31)/$B$9</f>
        <v>0</v>
      </c>
    </row>
    <row r="32" customFormat="false" ht="12.8" hidden="false" customHeight="false" outlineLevel="0" collapsed="false">
      <c r="A32" s="8" t="n">
        <v>18</v>
      </c>
      <c r="B32" s="8" t="n">
        <f aca="false">$B$9/$B$10*A32</f>
        <v>444.705882352941</v>
      </c>
      <c r="C32" s="8" t="n">
        <f aca="false">ROUND(B32,0)</f>
        <v>445</v>
      </c>
      <c r="D32" s="8" t="n">
        <f aca="false">C32-C31</f>
        <v>25</v>
      </c>
      <c r="E32" s="9" t="n">
        <f aca="false">100*(D32-$B$11)/(B32-B31)</f>
        <v>1.19047619047618</v>
      </c>
      <c r="F32" s="9" t="n">
        <f aca="false">100*(C32-B32)/B32</f>
        <v>0.0661375661375571</v>
      </c>
      <c r="G32" s="10" t="n">
        <f aca="false">10^6*(C32-B32)/$B$9</f>
        <v>233.426704014907</v>
      </c>
    </row>
    <row r="33" customFormat="false" ht="12.8" hidden="false" customHeight="false" outlineLevel="0" collapsed="false">
      <c r="A33" s="8" t="n">
        <v>19</v>
      </c>
      <c r="B33" s="8" t="n">
        <f aca="false">$B$9/$B$10*A33</f>
        <v>469.411764705882</v>
      </c>
      <c r="C33" s="8" t="n">
        <f aca="false">ROUND(B33,0)</f>
        <v>469</v>
      </c>
      <c r="D33" s="8" t="n">
        <f aca="false">C33-C32</f>
        <v>24</v>
      </c>
      <c r="E33" s="9" t="n">
        <f aca="false">100*(D33-$B$11)/(B33-B32)</f>
        <v>-2.85714285714286</v>
      </c>
      <c r="F33" s="9" t="n">
        <f aca="false">100*(C33-B33)/B33</f>
        <v>-0.087719298245619</v>
      </c>
      <c r="G33" s="10" t="n">
        <f aca="false">10^6*(C33-B33)/$B$9</f>
        <v>-326.797385620934</v>
      </c>
    </row>
    <row r="34" customFormat="false" ht="12.8" hidden="false" customHeight="false" outlineLevel="0" collapsed="false">
      <c r="A34" s="8" t="n">
        <v>20</v>
      </c>
      <c r="B34" s="8" t="n">
        <f aca="false">$B$9/$B$10*A34</f>
        <v>494.117647058824</v>
      </c>
      <c r="C34" s="8" t="n">
        <f aca="false">ROUND(B34,0)</f>
        <v>494</v>
      </c>
      <c r="D34" s="8" t="n">
        <f aca="false">C34-C33</f>
        <v>25</v>
      </c>
      <c r="E34" s="9" t="n">
        <f aca="false">100*(D34-$B$11)/(B34-B33)</f>
        <v>1.19047619047619</v>
      </c>
      <c r="F34" s="9" t="n">
        <f aca="false">100*(C34-B34)/B34</f>
        <v>-0.0238095238095252</v>
      </c>
      <c r="G34" s="10" t="n">
        <f aca="false">10^6*(C34-B34)/$B$9</f>
        <v>-93.370681605981</v>
      </c>
    </row>
    <row r="35" customFormat="false" ht="12.8" hidden="false" customHeight="false" outlineLevel="0" collapsed="false">
      <c r="A35" s="8" t="n">
        <v>21</v>
      </c>
      <c r="B35" s="8" t="n">
        <f aca="false">$B$9/$B$10*A35</f>
        <v>518.823529411765</v>
      </c>
      <c r="C35" s="8" t="n">
        <f aca="false">ROUND(B35,0)</f>
        <v>519</v>
      </c>
      <c r="D35" s="8" t="n">
        <f aca="false">C35-C34</f>
        <v>25</v>
      </c>
      <c r="E35" s="9" t="n">
        <f aca="false">100*(D35-$B$11)/(B35-B34)</f>
        <v>1.19047619047618</v>
      </c>
      <c r="F35" s="9" t="n">
        <f aca="false">100*(C35-B35)/B35</f>
        <v>0.0340136054421678</v>
      </c>
      <c r="G35" s="10" t="n">
        <f aca="false">10^6*(C35-B35)/$B$9</f>
        <v>140.056022408926</v>
      </c>
    </row>
    <row r="36" customFormat="false" ht="12.8" hidden="false" customHeight="false" outlineLevel="0" collapsed="false">
      <c r="A36" s="8" t="n">
        <v>22</v>
      </c>
      <c r="B36" s="8" t="n">
        <f aca="false">$B$9/$B$10*A36</f>
        <v>543.529411764706</v>
      </c>
      <c r="C36" s="8" t="n">
        <f aca="false">ROUND(B36,0)</f>
        <v>544</v>
      </c>
      <c r="D36" s="8" t="n">
        <f aca="false">C36-C35</f>
        <v>25</v>
      </c>
      <c r="E36" s="9" t="n">
        <f aca="false">100*(D36-$B$11)/(B36-B35)</f>
        <v>1.19047619047619</v>
      </c>
      <c r="F36" s="9" t="n">
        <f aca="false">100*(C36-B36)/B36</f>
        <v>0.0865800865800915</v>
      </c>
      <c r="G36" s="10" t="n">
        <f aca="false">10^6*(C36-B36)/$B$9</f>
        <v>373.482726423924</v>
      </c>
    </row>
    <row r="37" customFormat="false" ht="12.8" hidden="false" customHeight="false" outlineLevel="0" collapsed="false">
      <c r="A37" s="8" t="n">
        <v>23</v>
      </c>
      <c r="B37" s="8" t="n">
        <f aca="false">$B$9/$B$10*A37</f>
        <v>568.235294117647</v>
      </c>
      <c r="C37" s="8" t="n">
        <f aca="false">ROUND(B37,0)</f>
        <v>568</v>
      </c>
      <c r="D37" s="8" t="n">
        <f aca="false">C37-C36</f>
        <v>24</v>
      </c>
      <c r="E37" s="9" t="n">
        <f aca="false">100*(D37-$B$11)/(B37-B36)</f>
        <v>-2.85714285714286</v>
      </c>
      <c r="F37" s="9" t="n">
        <f aca="false">100*(C37-B37)/B37</f>
        <v>-0.0414078674948264</v>
      </c>
      <c r="G37" s="10" t="n">
        <f aca="false">10^6*(C37-B37)/$B$9</f>
        <v>-186.741363211962</v>
      </c>
    </row>
    <row r="38" customFormat="false" ht="12.8" hidden="false" customHeight="false" outlineLevel="0" collapsed="false">
      <c r="A38" s="8" t="n">
        <v>24</v>
      </c>
      <c r="B38" s="8" t="n">
        <f aca="false">$B$9/$B$10*A38</f>
        <v>592.941176470588</v>
      </c>
      <c r="C38" s="8" t="n">
        <f aca="false">ROUND(B38,0)</f>
        <v>593</v>
      </c>
      <c r="D38" s="8" t="n">
        <f aca="false">C38-C37</f>
        <v>25</v>
      </c>
      <c r="E38" s="9" t="n">
        <f aca="false">100*(D38-$B$11)/(B38-B37)</f>
        <v>1.19047619047618</v>
      </c>
      <c r="F38" s="9" t="n">
        <f aca="false">100*(C38-B38)/B38</f>
        <v>0.0099206349206259</v>
      </c>
      <c r="G38" s="10" t="n">
        <f aca="false">10^6*(C38-B38)/$B$9</f>
        <v>46.6853408029454</v>
      </c>
    </row>
    <row r="39" customFormat="false" ht="12.8" hidden="false" customHeight="false" outlineLevel="0" collapsed="false">
      <c r="A39" s="8" t="n">
        <v>25</v>
      </c>
      <c r="B39" s="8" t="n">
        <f aca="false">$B$9/$B$10*A39</f>
        <v>617.647058823529</v>
      </c>
      <c r="C39" s="8" t="n">
        <f aca="false">ROUND(B39,0)</f>
        <v>618</v>
      </c>
      <c r="D39" s="8" t="n">
        <f aca="false">C39-C38</f>
        <v>25</v>
      </c>
      <c r="E39" s="9" t="n">
        <f aca="false">100*(D39-$B$11)/(B39-B38)</f>
        <v>1.19047619047619</v>
      </c>
      <c r="F39" s="9" t="n">
        <f aca="false">100*(C39-B39)/B39</f>
        <v>0.0571428571428604</v>
      </c>
      <c r="G39" s="10" t="n">
        <f aca="false">10^6*(C39-B39)/$B$9</f>
        <v>280.112044817943</v>
      </c>
    </row>
    <row r="40" customFormat="false" ht="12.8" hidden="false" customHeight="false" outlineLevel="0" collapsed="false">
      <c r="A40" s="8" t="n">
        <v>26</v>
      </c>
      <c r="B40" s="8" t="n">
        <f aca="false">$B$9/$B$10*A40</f>
        <v>642.352941176471</v>
      </c>
      <c r="C40" s="8" t="n">
        <f aca="false">ROUND(B40,0)</f>
        <v>642</v>
      </c>
      <c r="D40" s="8" t="n">
        <f aca="false">C40-C39</f>
        <v>24</v>
      </c>
      <c r="E40" s="9" t="n">
        <f aca="false">100*(D40-$B$11)/(B40-B39)</f>
        <v>-2.85714285714286</v>
      </c>
      <c r="F40" s="9" t="n">
        <f aca="false">100*(C40-B40)/B40</f>
        <v>-0.0549450549450581</v>
      </c>
      <c r="G40" s="10" t="n">
        <f aca="false">10^6*(C40-B40)/$B$9</f>
        <v>-280.112044817943</v>
      </c>
    </row>
    <row r="41" customFormat="false" ht="12.8" hidden="false" customHeight="false" outlineLevel="0" collapsed="false">
      <c r="A41" s="8" t="n">
        <v>27</v>
      </c>
      <c r="B41" s="8" t="n">
        <f aca="false">$B$9/$B$10*A41</f>
        <v>667.058823529412</v>
      </c>
      <c r="C41" s="8" t="n">
        <f aca="false">ROUND(B41,0)</f>
        <v>667</v>
      </c>
      <c r="D41" s="8" t="n">
        <f aca="false">C41-C40</f>
        <v>25</v>
      </c>
      <c r="E41" s="9" t="n">
        <f aca="false">100*(D41-$B$11)/(B41-B40)</f>
        <v>1.19047619047618</v>
      </c>
      <c r="F41" s="9" t="n">
        <f aca="false">100*(C41-B41)/B41</f>
        <v>-0.00881834215168451</v>
      </c>
      <c r="G41" s="10" t="n">
        <f aca="false">10^6*(C41-B41)/$B$9</f>
        <v>-46.6853408030356</v>
      </c>
    </row>
    <row r="42" customFormat="false" ht="12.8" hidden="false" customHeight="false" outlineLevel="0" collapsed="false">
      <c r="A42" s="8" t="n">
        <v>28</v>
      </c>
      <c r="B42" s="8" t="n">
        <f aca="false">$B$9/$B$10*A42</f>
        <v>691.764705882353</v>
      </c>
      <c r="C42" s="8" t="n">
        <f aca="false">ROUND(B42,0)</f>
        <v>692</v>
      </c>
      <c r="D42" s="8" t="n">
        <f aca="false">C42-C41</f>
        <v>25</v>
      </c>
      <c r="E42" s="9" t="n">
        <f aca="false">100*(D42-$B$11)/(B42-B41)</f>
        <v>1.19047619047619</v>
      </c>
      <c r="F42" s="9" t="n">
        <f aca="false">100*(C42-B42)/B42</f>
        <v>0.0340136054421788</v>
      </c>
      <c r="G42" s="10" t="n">
        <f aca="false">10^6*(C42-B42)/$B$9</f>
        <v>186.741363211962</v>
      </c>
    </row>
    <row r="43" customFormat="false" ht="12.8" hidden="false" customHeight="false" outlineLevel="0" collapsed="false">
      <c r="A43" s="8" t="n">
        <v>29</v>
      </c>
      <c r="B43" s="8" t="n">
        <f aca="false">$B$9/$B$10*A43</f>
        <v>716.470588235294</v>
      </c>
      <c r="C43" s="8" t="n">
        <f aca="false">ROUND(B43,0)</f>
        <v>716</v>
      </c>
      <c r="D43" s="8" t="n">
        <f aca="false">C43-C42</f>
        <v>24</v>
      </c>
      <c r="E43" s="9" t="n">
        <f aca="false">100*(D43-$B$11)/(B43-B42)</f>
        <v>-2.85714285714286</v>
      </c>
      <c r="F43" s="9" t="n">
        <f aca="false">100*(C43-B43)/B43</f>
        <v>-0.0656814449917936</v>
      </c>
      <c r="G43" s="10" t="n">
        <f aca="false">10^6*(C43-B43)/$B$9</f>
        <v>-373.482726423924</v>
      </c>
    </row>
    <row r="44" customFormat="false" ht="12.8" hidden="false" customHeight="false" outlineLevel="0" collapsed="false">
      <c r="A44" s="8" t="n">
        <v>30</v>
      </c>
      <c r="B44" s="8" t="n">
        <f aca="false">$B$9/$B$10*A44</f>
        <v>741.176470588235</v>
      </c>
      <c r="C44" s="8" t="n">
        <f aca="false">ROUND(B44,0)</f>
        <v>741</v>
      </c>
      <c r="D44" s="8" t="n">
        <f aca="false">C44-C43</f>
        <v>25</v>
      </c>
      <c r="E44" s="9" t="n">
        <f aca="false">100*(D44-$B$11)/(B44-B43)</f>
        <v>1.19047619047618</v>
      </c>
      <c r="F44" s="9" t="n">
        <f aca="false">100*(C44-B44)/B44</f>
        <v>-0.0238095238095328</v>
      </c>
      <c r="G44" s="10" t="n">
        <f aca="false">10^6*(C44-B44)/$B$9</f>
        <v>-140.056022409017</v>
      </c>
    </row>
    <row r="45" customFormat="false" ht="12.8" hidden="false" customHeight="false" outlineLevel="0" collapsed="false">
      <c r="A45" s="8" t="n">
        <v>31</v>
      </c>
      <c r="B45" s="8" t="n">
        <f aca="false">$B$9/$B$10*A45</f>
        <v>765.882352941177</v>
      </c>
      <c r="C45" s="8" t="n">
        <f aca="false">ROUND(B45,0)</f>
        <v>766</v>
      </c>
      <c r="D45" s="8" t="n">
        <f aca="false">C45-C44</f>
        <v>25</v>
      </c>
      <c r="E45" s="9" t="n">
        <f aca="false">100*(D45-$B$11)/(B45-B44)</f>
        <v>1.19047619047619</v>
      </c>
      <c r="F45" s="9" t="n">
        <f aca="false">100*(C45-B45)/B45</f>
        <v>0.0153609831029195</v>
      </c>
      <c r="G45" s="10" t="n">
        <f aca="false">10^6*(C45-B45)/$B$9</f>
        <v>93.370681605981</v>
      </c>
    </row>
    <row r="46" customFormat="false" ht="12.8" hidden="false" customHeight="false" outlineLevel="0" collapsed="false">
      <c r="A46" s="8" t="n">
        <v>32</v>
      </c>
      <c r="B46" s="8" t="n">
        <f aca="false">$B$9/$B$10*A46</f>
        <v>790.588235294118</v>
      </c>
      <c r="C46" s="8" t="n">
        <f aca="false">ROUND(B46,0)</f>
        <v>791</v>
      </c>
      <c r="D46" s="8" t="n">
        <f aca="false">C46-C45</f>
        <v>25</v>
      </c>
      <c r="E46" s="9" t="n">
        <f aca="false">100*(D46-$B$11)/(B46-B45)</f>
        <v>1.19047619047618</v>
      </c>
      <c r="F46" s="9" t="n">
        <f aca="false">100*(C46-B46)/B46</f>
        <v>0.0520833333333291</v>
      </c>
      <c r="G46" s="10" t="n">
        <f aca="false">10^6*(C46-B46)/$B$9</f>
        <v>326.797385620888</v>
      </c>
    </row>
    <row r="47" customFormat="false" ht="12.8" hidden="false" customHeight="false" outlineLevel="0" collapsed="false">
      <c r="A47" s="8" t="n">
        <v>33</v>
      </c>
      <c r="B47" s="8" t="n">
        <f aca="false">$B$9/$B$10*A47</f>
        <v>815.294117647059</v>
      </c>
      <c r="C47" s="8" t="n">
        <f aca="false">ROUND(B47,0)</f>
        <v>815</v>
      </c>
      <c r="D47" s="8" t="n">
        <f aca="false">C47-C46</f>
        <v>24</v>
      </c>
      <c r="E47" s="9" t="n">
        <f aca="false">100*(D47-$B$11)/(B47-B46)</f>
        <v>-2.85714285714286</v>
      </c>
      <c r="F47" s="9" t="n">
        <f aca="false">100*(C47-B47)/B47</f>
        <v>-0.0360750360750451</v>
      </c>
      <c r="G47" s="10" t="n">
        <f aca="false">10^6*(C47-B47)/$B$9</f>
        <v>-233.426704014998</v>
      </c>
    </row>
    <row r="48" customFormat="false" ht="12.8" hidden="false" customHeight="false" outlineLevel="0" collapsed="false">
      <c r="A48" s="8" t="n">
        <v>34</v>
      </c>
      <c r="B48" s="8" t="n">
        <f aca="false">$B$9/$B$10*A48</f>
        <v>840</v>
      </c>
      <c r="C48" s="8" t="n">
        <f aca="false">ROUND(B48,0)</f>
        <v>840</v>
      </c>
      <c r="D48" s="8" t="n">
        <f aca="false">C48-C47</f>
        <v>25</v>
      </c>
      <c r="E48" s="9" t="n">
        <f aca="false">100*(D48-$B$11)/(B48-B47)</f>
        <v>1.19047619047619</v>
      </c>
      <c r="F48" s="9" t="n">
        <f aca="false">100*(C48-B48)/B48</f>
        <v>0</v>
      </c>
      <c r="G48" s="10" t="n">
        <f aca="false">10^6*(C48-B48)/$B$9</f>
        <v>0</v>
      </c>
    </row>
    <row r="49" customFormat="false" ht="12.8" hidden="false" customHeight="false" outlineLevel="0" collapsed="false">
      <c r="A49" s="8" t="n">
        <v>35</v>
      </c>
      <c r="B49" s="8" t="n">
        <f aca="false">$B$9/$B$10*A49</f>
        <v>864.705882352941</v>
      </c>
      <c r="C49" s="8" t="n">
        <f aca="false">ROUND(B49,0)</f>
        <v>865</v>
      </c>
      <c r="D49" s="8" t="n">
        <f aca="false">C49-C48</f>
        <v>25</v>
      </c>
      <c r="E49" s="9" t="n">
        <f aca="false">100*(D49-$B$11)/(B49-B48)</f>
        <v>1.19047619047618</v>
      </c>
      <c r="F49" s="9" t="n">
        <f aca="false">100*(C49-B49)/B49</f>
        <v>0.0340136054421722</v>
      </c>
      <c r="G49" s="10" t="n">
        <f aca="false">10^6*(C49-B49)/$B$9</f>
        <v>233.426704014907</v>
      </c>
    </row>
    <row r="50" customFormat="false" ht="12.8" hidden="false" customHeight="false" outlineLevel="0" collapsed="false">
      <c r="A50" s="8" t="n">
        <v>36</v>
      </c>
      <c r="B50" s="8" t="n">
        <f aca="false">$B$9/$B$10*A50</f>
        <v>889.411764705882</v>
      </c>
      <c r="C50" s="8" t="n">
        <f aca="false">ROUND(B50,0)</f>
        <v>889</v>
      </c>
      <c r="D50" s="8" t="n">
        <f aca="false">C50-C49</f>
        <v>24</v>
      </c>
      <c r="E50" s="9" t="n">
        <f aca="false">100*(D50-$B$11)/(B50-B49)</f>
        <v>-2.85714285714286</v>
      </c>
      <c r="F50" s="9" t="n">
        <f aca="false">100*(C50-B50)/B50</f>
        <v>-0.0462962962963053</v>
      </c>
      <c r="G50" s="10" t="n">
        <f aca="false">10^6*(C50-B50)/$B$9</f>
        <v>-326.797385620979</v>
      </c>
    </row>
    <row r="51" customFormat="false" ht="12.8" hidden="false" customHeight="false" outlineLevel="0" collapsed="false">
      <c r="A51" s="8" t="n">
        <v>37</v>
      </c>
      <c r="B51" s="8" t="n">
        <f aca="false">$B$9/$B$10*A51</f>
        <v>914.117647058824</v>
      </c>
      <c r="C51" s="8" t="n">
        <f aca="false">ROUND(B51,0)</f>
        <v>914</v>
      </c>
      <c r="D51" s="8" t="n">
        <f aca="false">C51-C50</f>
        <v>25</v>
      </c>
      <c r="E51" s="9" t="n">
        <f aca="false">100*(D51-$B$11)/(B51-B50)</f>
        <v>1.19047619047619</v>
      </c>
      <c r="F51" s="9" t="n">
        <f aca="false">100*(C51-B51)/B51</f>
        <v>-0.0128700128700136</v>
      </c>
      <c r="G51" s="10" t="n">
        <f aca="false">10^6*(C51-B51)/$B$9</f>
        <v>-93.370681605981</v>
      </c>
    </row>
    <row r="52" customFormat="false" ht="12.8" hidden="false" customHeight="false" outlineLevel="0" collapsed="false">
      <c r="A52" s="8" t="n">
        <v>38</v>
      </c>
      <c r="B52" s="8" t="n">
        <f aca="false">$B$9/$B$10*A52</f>
        <v>938.823529411765</v>
      </c>
      <c r="C52" s="8" t="n">
        <f aca="false">ROUND(B52,0)</f>
        <v>939</v>
      </c>
      <c r="D52" s="8" t="n">
        <f aca="false">C52-C51</f>
        <v>25</v>
      </c>
      <c r="E52" s="9" t="n">
        <f aca="false">100*(D52-$B$11)/(B52-B51)</f>
        <v>1.19047619047618</v>
      </c>
      <c r="F52" s="9" t="n">
        <f aca="false">100*(C52-B52)/B52</f>
        <v>0.018796992481198</v>
      </c>
      <c r="G52" s="10" t="n">
        <f aca="false">10^6*(C52-B52)/$B$9</f>
        <v>140.056022408926</v>
      </c>
    </row>
    <row r="53" customFormat="false" ht="12.8" hidden="false" customHeight="false" outlineLevel="0" collapsed="false">
      <c r="A53" s="8" t="n">
        <v>39</v>
      </c>
      <c r="B53" s="8" t="n">
        <f aca="false">$B$9/$B$10*A53</f>
        <v>963.529411764706</v>
      </c>
      <c r="C53" s="8" t="n">
        <f aca="false">ROUND(B53,0)</f>
        <v>964</v>
      </c>
      <c r="D53" s="8" t="n">
        <f aca="false">C53-C52</f>
        <v>25</v>
      </c>
      <c r="E53" s="9" t="n">
        <f aca="false">100*(D53-$B$11)/(B53-B52)</f>
        <v>1.19047619047618</v>
      </c>
      <c r="F53" s="9" t="n">
        <f aca="false">100*(C53-B53)/B53</f>
        <v>0.0488400488400398</v>
      </c>
      <c r="G53" s="10" t="n">
        <f aca="false">10^6*(C53-B53)/$B$9</f>
        <v>373.482726423834</v>
      </c>
    </row>
    <row r="54" customFormat="false" ht="12.8" hidden="false" customHeight="false" outlineLevel="0" collapsed="false">
      <c r="A54" s="8" t="n">
        <v>40</v>
      </c>
      <c r="B54" s="8" t="n">
        <f aca="false">$B$9/$B$10*A54</f>
        <v>988.235294117647</v>
      </c>
      <c r="C54" s="8" t="n">
        <f aca="false">ROUND(B54,0)</f>
        <v>988</v>
      </c>
      <c r="D54" s="8" t="n">
        <f aca="false">C54-C53</f>
        <v>24</v>
      </c>
      <c r="E54" s="9" t="n">
        <f aca="false">100*(D54-$B$11)/(B54-B53)</f>
        <v>-2.85714285714287</v>
      </c>
      <c r="F54" s="9" t="n">
        <f aca="false">100*(C54-B54)/B54</f>
        <v>-0.0238095238095252</v>
      </c>
      <c r="G54" s="10" t="n">
        <f aca="false">10^6*(C54-B54)/$B$9</f>
        <v>-186.741363211962</v>
      </c>
    </row>
    <row r="55" customFormat="false" ht="12.8" hidden="false" customHeight="false" outlineLevel="0" collapsed="false">
      <c r="A55" s="8" t="n">
        <v>41</v>
      </c>
      <c r="B55" s="8" t="n">
        <f aca="false">$B$9/$B$10*A55</f>
        <v>1012.94117647059</v>
      </c>
      <c r="C55" s="8" t="n">
        <f aca="false">ROUND(B55,0)</f>
        <v>1013</v>
      </c>
      <c r="D55" s="8" t="n">
        <f aca="false">C55-C54</f>
        <v>25</v>
      </c>
      <c r="E55" s="9" t="n">
        <f aca="false">100*(D55-$B$11)/(B55-B54)</f>
        <v>1.19047619047618</v>
      </c>
      <c r="F55" s="9" t="n">
        <f aca="false">100*(C55-B55)/B55</f>
        <v>0.00580720092914687</v>
      </c>
      <c r="G55" s="10" t="n">
        <f aca="false">10^6*(C55-B55)/$B$9</f>
        <v>46.6853408029454</v>
      </c>
    </row>
    <row r="56" customFormat="false" ht="12.8" hidden="false" customHeight="false" outlineLevel="0" collapsed="false">
      <c r="A56" s="8" t="n">
        <v>42</v>
      </c>
      <c r="B56" s="8" t="n">
        <f aca="false">$B$9/$B$10*A56</f>
        <v>1037.64705882353</v>
      </c>
      <c r="C56" s="8" t="n">
        <f aca="false">ROUND(B56,0)</f>
        <v>1038</v>
      </c>
      <c r="D56" s="8" t="n">
        <f aca="false">C56-C55</f>
        <v>25</v>
      </c>
      <c r="E56" s="9" t="n">
        <f aca="false">100*(D56-$B$11)/(B56-B55)</f>
        <v>1.19047619047618</v>
      </c>
      <c r="F56" s="9" t="n">
        <f aca="false">100*(C56-B56)/B56</f>
        <v>0.0340136054421678</v>
      </c>
      <c r="G56" s="10" t="n">
        <f aca="false">10^6*(C56-B56)/$B$9</f>
        <v>280.112044817853</v>
      </c>
    </row>
    <row r="57" customFormat="false" ht="12.8" hidden="false" customHeight="false" outlineLevel="0" collapsed="false">
      <c r="A57" s="8" t="n">
        <v>43</v>
      </c>
      <c r="B57" s="8" t="n">
        <f aca="false">$B$9/$B$10*A57</f>
        <v>1062.35294117647</v>
      </c>
      <c r="C57" s="8" t="n">
        <f aca="false">ROUND(B57,0)</f>
        <v>1062</v>
      </c>
      <c r="D57" s="8" t="n">
        <f aca="false">C57-C56</f>
        <v>24</v>
      </c>
      <c r="E57" s="9" t="n">
        <f aca="false">100*(D57-$B$11)/(B57-B56)</f>
        <v>-2.85714285714286</v>
      </c>
      <c r="F57" s="9" t="n">
        <f aca="false">100*(C57-B57)/B57</f>
        <v>-0.0332225913621388</v>
      </c>
      <c r="G57" s="10" t="n">
        <f aca="false">10^6*(C57-B57)/$B$9</f>
        <v>-280.112044818033</v>
      </c>
    </row>
    <row r="58" customFormat="false" ht="12.8" hidden="false" customHeight="false" outlineLevel="0" collapsed="false">
      <c r="A58" s="8" t="n">
        <v>44</v>
      </c>
      <c r="B58" s="8" t="n">
        <f aca="false">$B$9/$B$10*A58</f>
        <v>1087.05882352941</v>
      </c>
      <c r="C58" s="8" t="n">
        <f aca="false">ROUND(B58,0)</f>
        <v>1087</v>
      </c>
      <c r="D58" s="8" t="n">
        <f aca="false">C58-C57</f>
        <v>25</v>
      </c>
      <c r="E58" s="9" t="n">
        <f aca="false">100*(D58-$B$11)/(B58-B57)</f>
        <v>1.1904761904762</v>
      </c>
      <c r="F58" s="9" t="n">
        <f aca="false">100*(C58-B58)/B58</f>
        <v>-0.00541125541125049</v>
      </c>
      <c r="G58" s="10" t="n">
        <f aca="false">10^6*(C58-B58)/$B$9</f>
        <v>-46.6853408029454</v>
      </c>
    </row>
    <row r="59" customFormat="false" ht="12.8" hidden="false" customHeight="false" outlineLevel="0" collapsed="false">
      <c r="A59" s="8" t="n">
        <v>45</v>
      </c>
      <c r="B59" s="8" t="n">
        <f aca="false">$B$9/$B$10*A59</f>
        <v>1111.76470588235</v>
      </c>
      <c r="C59" s="8" t="n">
        <f aca="false">ROUND(B59,0)</f>
        <v>1112</v>
      </c>
      <c r="D59" s="8" t="n">
        <f aca="false">C59-C58</f>
        <v>25</v>
      </c>
      <c r="E59" s="9" t="n">
        <f aca="false">100*(D59-$B$11)/(B59-B58)</f>
        <v>1.19047619047618</v>
      </c>
      <c r="F59" s="9" t="n">
        <f aca="false">100*(C59-B59)/B59</f>
        <v>0.0211640211640224</v>
      </c>
      <c r="G59" s="10" t="n">
        <f aca="false">10^6*(C59-B59)/$B$9</f>
        <v>186.741363211962</v>
      </c>
    </row>
    <row r="60" customFormat="false" ht="12.8" hidden="false" customHeight="false" outlineLevel="0" collapsed="false">
      <c r="A60" s="8" t="n">
        <v>46</v>
      </c>
      <c r="B60" s="8" t="n">
        <f aca="false">$B$9/$B$10*A60</f>
        <v>1136.47058823529</v>
      </c>
      <c r="C60" s="8" t="n">
        <f aca="false">ROUND(B60,0)</f>
        <v>1136</v>
      </c>
      <c r="D60" s="8" t="n">
        <f aca="false">C60-C59</f>
        <v>24</v>
      </c>
      <c r="E60" s="9" t="n">
        <f aca="false">100*(D60-$B$11)/(B60-B59)</f>
        <v>-2.85714285714286</v>
      </c>
      <c r="F60" s="9" t="n">
        <f aca="false">100*(C60-B60)/B60</f>
        <v>-0.0414078674948264</v>
      </c>
      <c r="G60" s="10" t="n">
        <f aca="false">10^6*(C60-B60)/$B$9</f>
        <v>-373.482726423924</v>
      </c>
    </row>
    <row r="61" customFormat="false" ht="12.8" hidden="false" customHeight="false" outlineLevel="0" collapsed="false">
      <c r="A61" s="8" t="n">
        <v>47</v>
      </c>
      <c r="B61" s="8" t="n">
        <f aca="false">$B$9/$B$10*A61</f>
        <v>1161.17647058824</v>
      </c>
      <c r="C61" s="8" t="n">
        <f aca="false">ROUND(B61,0)</f>
        <v>1161</v>
      </c>
      <c r="D61" s="8" t="n">
        <f aca="false">C61-C60</f>
        <v>25</v>
      </c>
      <c r="E61" s="9" t="n">
        <f aca="false">100*(D61-$B$11)/(B61-B60)</f>
        <v>1.19047619047618</v>
      </c>
      <c r="F61" s="9" t="n">
        <f aca="false">100*(C61-B61)/B61</f>
        <v>-0.0151975683890635</v>
      </c>
      <c r="G61" s="10" t="n">
        <f aca="false">10^6*(C61-B61)/$B$9</f>
        <v>-140.056022409017</v>
      </c>
    </row>
    <row r="62" customFormat="false" ht="12.8" hidden="false" customHeight="false" outlineLevel="0" collapsed="false">
      <c r="A62" s="8" t="n">
        <v>48</v>
      </c>
      <c r="B62" s="8" t="n">
        <f aca="false">$B$9/$B$10*A62</f>
        <v>1185.88235294118</v>
      </c>
      <c r="C62" s="8" t="n">
        <f aca="false">ROUND(B62,0)</f>
        <v>1186</v>
      </c>
      <c r="D62" s="8" t="n">
        <f aca="false">C62-C61</f>
        <v>25</v>
      </c>
      <c r="E62" s="9" t="n">
        <f aca="false">100*(D62-$B$11)/(B62-B61)</f>
        <v>1.19047619047618</v>
      </c>
      <c r="F62" s="9" t="n">
        <f aca="false">100*(C62-B62)/B62</f>
        <v>0.0099206349206259</v>
      </c>
      <c r="G62" s="10" t="n">
        <f aca="false">10^6*(C62-B62)/$B$9</f>
        <v>93.3706816058908</v>
      </c>
    </row>
    <row r="63" customFormat="false" ht="12.8" hidden="false" customHeight="false" outlineLevel="0" collapsed="false">
      <c r="A63" s="8" t="n">
        <v>49</v>
      </c>
      <c r="B63" s="8" t="n">
        <f aca="false">$B$9/$B$10*A63</f>
        <v>1210.58823529412</v>
      </c>
      <c r="C63" s="8" t="n">
        <f aca="false">ROUND(B63,0)</f>
        <v>1211</v>
      </c>
      <c r="D63" s="8" t="n">
        <f aca="false">C63-C62</f>
        <v>25</v>
      </c>
      <c r="E63" s="9" t="n">
        <f aca="false">100*(D63-$B$11)/(B63-B62)</f>
        <v>1.19047619047618</v>
      </c>
      <c r="F63" s="9" t="n">
        <f aca="false">100*(C63-B63)/B63</f>
        <v>0.0340136054421647</v>
      </c>
      <c r="G63" s="10" t="n">
        <f aca="false">10^6*(C63-B63)/$B$9</f>
        <v>326.797385620798</v>
      </c>
    </row>
    <row r="64" customFormat="false" ht="12.8" hidden="false" customHeight="false" outlineLevel="0" collapsed="false">
      <c r="A64" s="8" t="n">
        <v>50</v>
      </c>
      <c r="B64" s="8" t="n">
        <f aca="false">$B$9/$B$10*A64</f>
        <v>1235.29411764706</v>
      </c>
      <c r="C64" s="8" t="n">
        <f aca="false">ROUND(B64,0)</f>
        <v>1235</v>
      </c>
      <c r="D64" s="8" t="n">
        <f aca="false">C64-C63</f>
        <v>24</v>
      </c>
      <c r="E64" s="9" t="n">
        <f aca="false">100*(D64-$B$11)/(B64-B63)</f>
        <v>-2.85714285714288</v>
      </c>
      <c r="F64" s="9" t="n">
        <f aca="false">100*(C64-B64)/B64</f>
        <v>-0.0238095238095206</v>
      </c>
      <c r="G64" s="10" t="n">
        <f aca="false">10^6*(C64-B64)/$B$9</f>
        <v>-233.426704014907</v>
      </c>
    </row>
    <row r="65" customFormat="false" ht="12.8" hidden="false" customHeight="false" outlineLevel="0" collapsed="false">
      <c r="A65" s="8" t="n">
        <v>51</v>
      </c>
      <c r="B65" s="8" t="n">
        <f aca="false">$B$9/$B$10*A65</f>
        <v>1260</v>
      </c>
      <c r="C65" s="8" t="n">
        <f aca="false">ROUND(B65,0)</f>
        <v>1260</v>
      </c>
      <c r="D65" s="8" t="n">
        <f aca="false">C65-C64</f>
        <v>25</v>
      </c>
      <c r="E65" s="9" t="n">
        <f aca="false">100*(D65-$B$11)/(B65-B64)</f>
        <v>1.19047619047618</v>
      </c>
      <c r="F65" s="9" t="n">
        <f aca="false">100*(C65-B65)/B65</f>
        <v>0</v>
      </c>
      <c r="G65" s="10" t="n">
        <f aca="false">10^6*(C65-B65)/$B$9</f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</TotalTime>
  <Application>LibreOffice/5.0.3.2$Linux_X86_64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2017-01-28T08:37:38Z</dcterms:created>
  <dc:creator>Graham </dc:creator>
  <dc:language>en-GB</dc:language>
  <cp:lastModifiedBy>Graham </cp:lastModifiedBy>
  <dcterms:modified xsi:type="dcterms:W3CDTF">2017-02-02T21:08:24Z</dcterms:modified>
  <cp:revision>6</cp:revision>
</cp:coreProperties>
</file>